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/>
  </bookViews>
  <sheets>
    <sheet name="Форма № 2" sheetId="1" r:id="rId1"/>
    <sheet name="Форма № 2 продолж. " sheetId="2" r:id="rId2"/>
  </sheets>
  <definedNames>
    <definedName name="_xlnm.Print_Area" localSheetId="0">'Форма № 2'!$A$1:$F$25</definedName>
    <definedName name="_xlnm.Print_Area" localSheetId="1">'Форма № 2 продолж. '!$A$1:$L$42</definedName>
  </definedNames>
  <calcPr calcId="145621"/>
</workbook>
</file>

<file path=xl/calcChain.xml><?xml version="1.0" encoding="utf-8"?>
<calcChain xmlns="http://schemas.openxmlformats.org/spreadsheetml/2006/main">
  <c r="D20" i="1" l="1"/>
  <c r="E20" i="1"/>
  <c r="F20" i="1"/>
  <c r="B41" i="2" l="1"/>
  <c r="H34" i="2" l="1"/>
  <c r="D34" i="2" l="1"/>
  <c r="D20" i="2" l="1"/>
  <c r="H20" i="2" l="1"/>
  <c r="G20" i="2"/>
  <c r="F20" i="2"/>
  <c r="E20" i="2"/>
  <c r="D6" i="2"/>
  <c r="H6" i="2"/>
  <c r="B27" i="2"/>
  <c r="B13" i="2"/>
  <c r="B8" i="2"/>
  <c r="B7" i="2"/>
  <c r="J14" i="2" l="1"/>
  <c r="F19" i="1" l="1"/>
  <c r="E6" i="2" l="1"/>
  <c r="G6" i="2" l="1"/>
  <c r="F6" i="2"/>
  <c r="B10" i="2"/>
  <c r="B9" i="2"/>
  <c r="B6" i="2" l="1"/>
  <c r="F25" i="1"/>
  <c r="E19" i="1"/>
  <c r="E25" i="1" s="1"/>
  <c r="D19" i="1"/>
  <c r="D25" i="1" s="1"/>
  <c r="F12" i="1" l="1"/>
  <c r="F13" i="1"/>
  <c r="F11" i="1"/>
  <c r="F10" i="1"/>
  <c r="B24" i="2" l="1"/>
  <c r="B38" i="2" l="1"/>
  <c r="B23" i="2" l="1"/>
  <c r="B21" i="2"/>
  <c r="B22" i="2"/>
  <c r="B37" i="2"/>
  <c r="B35" i="2"/>
  <c r="B36" i="2"/>
  <c r="B20" i="2" l="1"/>
  <c r="B34" i="2"/>
  <c r="G34" i="2"/>
  <c r="F34" i="2"/>
  <c r="E34" i="2"/>
</calcChain>
</file>

<file path=xl/sharedStrings.xml><?xml version="1.0" encoding="utf-8"?>
<sst xmlns="http://schemas.openxmlformats.org/spreadsheetml/2006/main" count="130" uniqueCount="66">
  <si>
    <t>Форма раскрытия информации об основных показателях</t>
  </si>
  <si>
    <t xml:space="preserve">     финансово-хозяйственной деятельности СЕМ в сфере выполнения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</si>
  <si>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</si>
  <si>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</si>
  <si>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</si>
  <si>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</si>
  <si>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</si>
  <si>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</si>
  <si>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</si>
  <si>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</si>
  <si>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</si>
  <si>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</si>
  <si>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</si>
  <si>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</si>
  <si>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</si>
  <si>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</si>
  <si>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</si>
  <si>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</si>
  <si>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</si>
  <si>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</si>
  <si>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</si>
  <si>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</si>
  <si>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</si>
  <si>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</si>
  <si>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</si>
  <si>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</si>
  <si>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</si>
  <si>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</si>
  <si>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</si>
  <si>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</si>
  <si>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</si>
  <si>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</si>
  <si>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</si>
  <si>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</si>
  <si>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</si>
  <si>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</si>
  <si>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</si>
  <si>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</si>
  <si>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</si>
  <si>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</si>
  <si>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</si>
  <si>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</si>
  <si>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</si>
  <si>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</si>
  <si>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</si>
  <si>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</si>
  <si>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</si>
  <si>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</si>
  <si>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</si>
  <si>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Прочие доходы и расходы</t>
  </si>
  <si>
    <t>I. Доходы и расходы</t>
  </si>
  <si>
    <t xml:space="preserve">        (оказания) регулируемых работ (услуг) АО "Аэропорт Якутск"</t>
  </si>
  <si>
    <t>Год (факт)      2018 г.</t>
  </si>
  <si>
    <t>Год (оценка)      2019 г.</t>
  </si>
  <si>
    <t>Год (прогноз)      2020 г.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</si>
  <si>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</si>
  <si>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</si>
  <si>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</si>
  <si>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</si>
  <si>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</si>
  <si>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</si>
  <si>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</si>
  <si>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</si>
  <si>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2019 год (оценка)</t>
  </si>
  <si>
    <t>2018 год (факт)</t>
  </si>
  <si>
    <t>2020 год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</si>
</sst>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#,##0_ ;\-#,##0\ "/>
    <numFmt numFmtId="166" formatCode="#,##0.0"/>
    <numFmt numFmtId="167" formatCode="_-* #,##0.00_р_._-;\-* #,##0.00_р_._-;_-* &quot;-&quot;??_р_._-;_-@_-"/>
    <numFmt numFmtId="168" formatCode="_-* #,##0.00_р_._-;\-* #,##0.00_р_._-;_-* \-??_р_._-;_-@_-"/>
    <numFmt numFmtId="169" formatCode="_-* #,##0.00[$€-1]_-;\-* #,##0.00[$€-1]_-;_-* &quot;-&quot;??[$€-1]_-"/>
    <numFmt numFmtId="170" formatCode="&quot;$&quot;#,##0_);[Red]\(&quot;$&quot;#,##0\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8" fontId="6" fillId="0" borderId="0" applyBorder="0" applyAlignment="0" applyProtection="0"/>
    <xf numFmtId="0" fontId="10" fillId="0" borderId="0"/>
    <xf numFmtId="0" fontId="11" fillId="0" borderId="0"/>
    <xf numFmtId="0" fontId="7" fillId="0" borderId="0"/>
    <xf numFmtId="0" fontId="6" fillId="0" borderId="0"/>
    <xf numFmtId="0" fontId="9" fillId="0" borderId="0"/>
    <xf numFmtId="167" fontId="6" fillId="0" borderId="0" applyFont="0" applyFill="0" applyBorder="0" applyAlignment="0" applyProtection="0"/>
    <xf numFmtId="49" fontId="12" fillId="0" borderId="0" applyBorder="0">
      <alignment vertical="top"/>
    </xf>
    <xf numFmtId="0" fontId="13" fillId="0" borderId="0">
      <alignment horizontal="left"/>
    </xf>
    <xf numFmtId="0" fontId="1" fillId="0" borderId="0"/>
    <xf numFmtId="0" fontId="14" fillId="0" borderId="0"/>
    <xf numFmtId="169" fontId="14" fillId="0" borderId="0"/>
    <xf numFmtId="0" fontId="15" fillId="0" borderId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6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49" fontId="23" fillId="3" borderId="11" applyNumberFormat="0" applyFill="0" applyBorder="0" applyAlignment="0" applyProtection="0">
      <alignment horizontal="left" vertical="center"/>
    </xf>
    <xf numFmtId="49" fontId="12" fillId="0" borderId="0" applyBorder="0">
      <alignment vertical="top"/>
    </xf>
    <xf numFmtId="0" fontId="24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6" fillId="0" borderId="0"/>
    <xf numFmtId="0" fontId="2" fillId="0" borderId="10">
      <alignment horizontal="center" vertical="center"/>
    </xf>
    <xf numFmtId="0" fontId="6" fillId="0" borderId="0"/>
    <xf numFmtId="167" fontId="9" fillId="0" borderId="0" applyFon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3" fontId="2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" fontId="2" fillId="2" borderId="1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3" fontId="5" fillId="0" borderId="6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166" fontId="5" fillId="0" borderId="8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6" fontId="5" fillId="2" borderId="8" xfId="0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59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tabSelected="1" view="pageBreakPreview" zoomScale="115" zoomScaleNormal="100" zoomScaleSheetLayoutView="115" workbookViewId="0">
      <selection activeCell="B21" sqref="B21"/>
    </sheetView>
  </sheetViews>
  <sheetFormatPr defaultRowHeight="15"/>
  <cols>
    <col min="1" max="1" width="7.42578125" style="11" customWidth="1"/>
    <col min="2" max="2" width="45.42578125" style="11" customWidth="1"/>
    <col min="3" max="3" width="13.42578125" style="11" customWidth="1"/>
    <col min="4" max="4" width="12.42578125" style="24" customWidth="1"/>
    <col min="5" max="5" width="11.85546875" style="24" customWidth="1"/>
    <col min="6" max="6" width="12.7109375" style="11" customWidth="1"/>
    <col min="7" max="9" width="9.140625" style="11"/>
    <col min="10" max="10" width="12.85546875" style="11" customWidth="1"/>
    <col min="11" max="16384" width="9.140625" style="11"/>
  </cols>
  <sheetData>
    <row r="2" spans="1:6" ht="15.75" customHeight="1">
      <c r="A2" s="60" t="s">
        <v>0</v>
      </c>
      <c r="B2" s="60"/>
      <c r="C2" s="60"/>
      <c r="D2" s="60"/>
      <c r="E2" s="60"/>
    </row>
    <row r="3" spans="1:6" ht="15.75" customHeight="1">
      <c r="A3" s="60" t="s">
        <v>1</v>
      </c>
      <c r="B3" s="60"/>
      <c r="C3" s="60"/>
      <c r="D3" s="60"/>
      <c r="E3" s="60"/>
    </row>
    <row r="4" spans="1:6" ht="15.75" customHeight="1">
      <c r="A4" s="60" t="s">
        <v>51</v>
      </c>
      <c r="B4" s="60"/>
      <c r="C4" s="60"/>
      <c r="D4" s="60"/>
      <c r="E4" s="60"/>
    </row>
    <row r="5" spans="1:6" ht="15.75">
      <c r="A5" s="12"/>
      <c r="B5" s="12"/>
      <c r="C5" s="12"/>
      <c r="D5" s="13"/>
      <c r="E5" s="13"/>
    </row>
    <row r="6" spans="1:6" ht="15.75">
      <c r="A6" s="61" t="s">
        <v>50</v>
      </c>
      <c r="B6" s="61"/>
      <c r="C6" s="61"/>
      <c r="D6" s="61"/>
      <c r="E6" s="61"/>
    </row>
    <row r="7" spans="1:6" ht="15.75">
      <c r="A7" s="12"/>
      <c r="B7" s="12"/>
      <c r="C7" s="12"/>
      <c r="D7" s="13"/>
      <c r="E7" s="13"/>
    </row>
    <row r="8" spans="1:6" ht="63">
      <c r="A8" s="25" t="s">
        <v>2</v>
      </c>
      <c r="B8" s="26" t="s">
        <v>3</v>
      </c>
      <c r="C8" s="25" t="s">
        <v>4</v>
      </c>
      <c r="D8" s="10" t="s">
        <v>52</v>
      </c>
      <c r="E8" s="10" t="s">
        <v>53</v>
      </c>
      <c r="F8" s="10" t="s">
        <v>54</v>
      </c>
    </row>
    <row r="9" spans="1:6" ht="31.5">
      <c r="A9" s="27" t="s">
        <v>5</v>
      </c>
      <c r="B9" s="26" t="s">
        <v>6</v>
      </c>
      <c r="C9" s="27" t="s">
        <v>7</v>
      </c>
      <c r="D9" s="31">
        <v>1754123</v>
      </c>
      <c r="E9" s="1">
        <v>1790616</v>
      </c>
      <c r="F9" s="1">
        <v>1786965</v>
      </c>
    </row>
    <row r="10" spans="1:6" ht="15.75">
      <c r="A10" s="27" t="s">
        <v>8</v>
      </c>
      <c r="B10" s="28" t="s">
        <v>9</v>
      </c>
      <c r="C10" s="27" t="s">
        <v>7</v>
      </c>
      <c r="D10" s="31">
        <v>443537</v>
      </c>
      <c r="E10" s="1">
        <v>450310</v>
      </c>
      <c r="F10" s="1">
        <f>E10*0.995</f>
        <v>448058.45</v>
      </c>
    </row>
    <row r="11" spans="1:6" ht="15.75">
      <c r="A11" s="27" t="s">
        <v>10</v>
      </c>
      <c r="B11" s="28" t="s">
        <v>56</v>
      </c>
      <c r="C11" s="27" t="s">
        <v>7</v>
      </c>
      <c r="D11" s="31">
        <v>208728</v>
      </c>
      <c r="E11" s="1">
        <v>211230</v>
      </c>
      <c r="F11" s="1">
        <f>E11*0.99</f>
        <v>209117.7</v>
      </c>
    </row>
    <row r="12" spans="1:6" ht="15.75">
      <c r="A12" s="27" t="s">
        <v>11</v>
      </c>
      <c r="B12" s="28" t="s">
        <v>18</v>
      </c>
      <c r="C12" s="27" t="s">
        <v>7</v>
      </c>
      <c r="D12" s="31">
        <v>96503</v>
      </c>
      <c r="E12" s="1">
        <v>97492</v>
      </c>
      <c r="F12" s="1">
        <f>E12*0.995</f>
        <v>97004.54</v>
      </c>
    </row>
    <row r="13" spans="1:6" ht="15.75">
      <c r="A13" s="29" t="s">
        <v>12</v>
      </c>
      <c r="B13" s="28" t="s">
        <v>20</v>
      </c>
      <c r="C13" s="27" t="s">
        <v>7</v>
      </c>
      <c r="D13" s="31">
        <v>88188</v>
      </c>
      <c r="E13" s="1">
        <v>91131</v>
      </c>
      <c r="F13" s="1">
        <f>E13*1.001</f>
        <v>91222.130999999994</v>
      </c>
    </row>
    <row r="14" spans="1:6" ht="45.75" customHeight="1">
      <c r="A14" s="27" t="s">
        <v>13</v>
      </c>
      <c r="B14" s="26" t="s">
        <v>14</v>
      </c>
      <c r="C14" s="27" t="s">
        <v>7</v>
      </c>
      <c r="D14" s="31">
        <v>1737191</v>
      </c>
      <c r="E14" s="1">
        <v>1737856</v>
      </c>
      <c r="F14" s="1">
        <v>1732642</v>
      </c>
    </row>
    <row r="15" spans="1:6" ht="15.75">
      <c r="A15" s="27" t="s">
        <v>15</v>
      </c>
      <c r="B15" s="28" t="s">
        <v>9</v>
      </c>
      <c r="C15" s="27" t="s">
        <v>7</v>
      </c>
      <c r="D15" s="1">
        <v>393948.71</v>
      </c>
      <c r="E15" s="1">
        <v>398040.50945429585</v>
      </c>
      <c r="F15" s="1">
        <v>394060.10435975291</v>
      </c>
    </row>
    <row r="16" spans="1:6" ht="15.75">
      <c r="A16" s="27" t="s">
        <v>16</v>
      </c>
      <c r="B16" s="28" t="s">
        <v>56</v>
      </c>
      <c r="C16" s="27" t="s">
        <v>7</v>
      </c>
      <c r="D16" s="1">
        <v>248300.44000000003</v>
      </c>
      <c r="E16" s="1">
        <v>250879.44477677264</v>
      </c>
      <c r="F16" s="1">
        <v>248872.40921855846</v>
      </c>
    </row>
    <row r="17" spans="1:6" ht="15.75">
      <c r="A17" s="27" t="s">
        <v>17</v>
      </c>
      <c r="B17" s="28" t="s">
        <v>18</v>
      </c>
      <c r="C17" s="27" t="s">
        <v>7</v>
      </c>
      <c r="D17" s="1">
        <v>154563</v>
      </c>
      <c r="E17" s="1">
        <v>154622.16700869391</v>
      </c>
      <c r="F17" s="1">
        <v>153849.05617365043</v>
      </c>
    </row>
    <row r="18" spans="1:6" ht="15.75">
      <c r="A18" s="27" t="s">
        <v>19</v>
      </c>
      <c r="B18" s="28" t="s">
        <v>20</v>
      </c>
      <c r="C18" s="27" t="s">
        <v>7</v>
      </c>
      <c r="D18" s="1">
        <v>142148</v>
      </c>
      <c r="E18" s="1">
        <v>143569.48000000001</v>
      </c>
      <c r="F18" s="1">
        <v>142851.63260000001</v>
      </c>
    </row>
    <row r="19" spans="1:6" ht="15.75">
      <c r="A19" s="62" t="s">
        <v>21</v>
      </c>
      <c r="B19" s="63" t="s">
        <v>55</v>
      </c>
      <c r="C19" s="62" t="s">
        <v>7</v>
      </c>
      <c r="D19" s="31">
        <f>D9-D14</f>
        <v>16932</v>
      </c>
      <c r="E19" s="31">
        <f t="shared" ref="E19" si="0">E9-E14</f>
        <v>52760</v>
      </c>
      <c r="F19" s="31">
        <f>F9-F14</f>
        <v>54323</v>
      </c>
    </row>
    <row r="20" spans="1:6" ht="15.75">
      <c r="A20" s="62" t="s">
        <v>22</v>
      </c>
      <c r="B20" s="63" t="s">
        <v>57</v>
      </c>
      <c r="C20" s="62" t="s">
        <v>7</v>
      </c>
      <c r="D20" s="64">
        <f>D21-D22+D23-D24</f>
        <v>-6125</v>
      </c>
      <c r="E20" s="64">
        <f>E21-E22+E23-E24</f>
        <v>-45596</v>
      </c>
      <c r="F20" s="64">
        <f>F21-F22+F23-F24</f>
        <v>-44939.039999999994</v>
      </c>
    </row>
    <row r="21" spans="1:6" ht="15.75">
      <c r="A21" s="62" t="s">
        <v>58</v>
      </c>
      <c r="B21" s="63" t="s">
        <v>23</v>
      </c>
      <c r="C21" s="62" t="s">
        <v>7</v>
      </c>
      <c r="D21" s="64">
        <v>1180</v>
      </c>
      <c r="E21" s="64">
        <v>0</v>
      </c>
      <c r="F21" s="64">
        <v>0</v>
      </c>
    </row>
    <row r="22" spans="1:6" ht="15.75">
      <c r="A22" s="62" t="s">
        <v>59</v>
      </c>
      <c r="B22" s="63" t="s">
        <v>24</v>
      </c>
      <c r="C22" s="62" t="s">
        <v>7</v>
      </c>
      <c r="D22" s="64">
        <v>19552</v>
      </c>
      <c r="E22" s="64">
        <v>32084</v>
      </c>
      <c r="F22" s="64">
        <v>33688.199999999997</v>
      </c>
    </row>
    <row r="23" spans="1:6" ht="15.75">
      <c r="A23" s="62" t="s">
        <v>60</v>
      </c>
      <c r="B23" s="63" t="s">
        <v>25</v>
      </c>
      <c r="C23" s="62" t="s">
        <v>7</v>
      </c>
      <c r="D23" s="64">
        <v>87496</v>
      </c>
      <c r="E23" s="64">
        <v>58218</v>
      </c>
      <c r="F23" s="64">
        <v>60837.81</v>
      </c>
    </row>
    <row r="24" spans="1:6" ht="16.5" customHeight="1">
      <c r="A24" s="62" t="s">
        <v>61</v>
      </c>
      <c r="B24" s="63" t="s">
        <v>26</v>
      </c>
      <c r="C24" s="62" t="s">
        <v>7</v>
      </c>
      <c r="D24" s="64">
        <v>75249</v>
      </c>
      <c r="E24" s="64">
        <v>71730</v>
      </c>
      <c r="F24" s="64">
        <v>72088.649999999994</v>
      </c>
    </row>
    <row r="25" spans="1:6" ht="15.75">
      <c r="A25" s="62" t="s">
        <v>62</v>
      </c>
      <c r="B25" s="63" t="s">
        <v>27</v>
      </c>
      <c r="C25" s="62" t="s">
        <v>7</v>
      </c>
      <c r="D25" s="64">
        <f>D19+D20</f>
        <v>10807</v>
      </c>
      <c r="E25" s="64">
        <f>E19+E20</f>
        <v>7164</v>
      </c>
      <c r="F25" s="64">
        <f>F19+F20</f>
        <v>9383.9600000000064</v>
      </c>
    </row>
  </sheetData>
  <mergeCells count="4">
    <mergeCell ref="A2:E2"/>
    <mergeCell ref="A3:E3"/>
    <mergeCell ref="A4:E4"/>
    <mergeCell ref="A6:E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="90" zoomScaleNormal="100" zoomScaleSheetLayoutView="90" workbookViewId="0">
      <selection activeCell="L43" sqref="L43"/>
    </sheetView>
  </sheetViews>
  <sheetFormatPr defaultRowHeight="15"/>
  <cols>
    <col min="1" max="1" width="26" style="11" customWidth="1"/>
    <col min="2" max="2" width="13.85546875" style="11" customWidth="1"/>
    <col min="3" max="3" width="14.85546875" style="11" customWidth="1"/>
    <col min="4" max="4" width="14.140625" style="11" customWidth="1"/>
    <col min="5" max="5" width="11.85546875" style="11" customWidth="1"/>
    <col min="6" max="6" width="11.5703125" style="11" customWidth="1"/>
    <col min="7" max="8" width="12.5703125" style="11" bestFit="1" customWidth="1"/>
    <col min="9" max="9" width="18" style="11" customWidth="1"/>
    <col min="10" max="10" width="12" style="11" customWidth="1"/>
    <col min="11" max="11" width="11.5703125" style="11" customWidth="1"/>
    <col min="12" max="12" width="11.140625" style="11" customWidth="1"/>
    <col min="13" max="13" width="10.28515625" style="11" bestFit="1" customWidth="1"/>
    <col min="14" max="16384" width="9.140625" style="11"/>
  </cols>
  <sheetData>
    <row r="1" spans="1:14" ht="8.2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20.25" customHeight="1">
      <c r="A2" s="7"/>
      <c r="B2" s="8"/>
      <c r="C2" s="8"/>
      <c r="D2" s="8"/>
      <c r="E2" s="9" t="s">
        <v>64</v>
      </c>
      <c r="F2" s="9"/>
      <c r="G2" s="8"/>
      <c r="H2" s="8"/>
      <c r="I2" s="8"/>
      <c r="J2" s="8"/>
      <c r="K2" s="8"/>
      <c r="L2" s="8"/>
      <c r="M2" s="23"/>
    </row>
    <row r="3" spans="1:14">
      <c r="A3" s="32"/>
      <c r="B3" s="33"/>
      <c r="C3" s="34"/>
      <c r="D3" s="35"/>
      <c r="E3" s="35" t="s">
        <v>28</v>
      </c>
      <c r="F3" s="35"/>
      <c r="G3" s="35"/>
      <c r="H3" s="35"/>
      <c r="I3" s="35"/>
      <c r="J3" s="35"/>
      <c r="K3" s="35"/>
      <c r="L3" s="36"/>
    </row>
    <row r="4" spans="1:14" ht="95.25" customHeight="1">
      <c r="A4" s="50" t="s">
        <v>29</v>
      </c>
      <c r="B4" s="57" t="s">
        <v>30</v>
      </c>
      <c r="C4" s="38" t="s">
        <v>31</v>
      </c>
      <c r="D4" s="39" t="s">
        <v>32</v>
      </c>
      <c r="E4" s="39" t="s">
        <v>33</v>
      </c>
      <c r="F4" s="39" t="s">
        <v>34</v>
      </c>
      <c r="G4" s="39" t="s">
        <v>35</v>
      </c>
      <c r="H4" s="39" t="s">
        <v>36</v>
      </c>
      <c r="I4" s="39" t="s">
        <v>37</v>
      </c>
      <c r="J4" s="39" t="s">
        <v>38</v>
      </c>
      <c r="K4" s="39" t="s">
        <v>39</v>
      </c>
      <c r="L4" s="40" t="s">
        <v>40</v>
      </c>
    </row>
    <row r="5" spans="1:14">
      <c r="A5" s="41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42">
        <v>11</v>
      </c>
    </row>
    <row r="6" spans="1:14" ht="30">
      <c r="A6" s="43" t="s">
        <v>41</v>
      </c>
      <c r="B6" s="44">
        <f>B7+B8+B9+B10</f>
        <v>938960.15</v>
      </c>
      <c r="C6" s="44"/>
      <c r="D6" s="44">
        <f>D7+D8+D9+D10</f>
        <v>115817</v>
      </c>
      <c r="E6" s="44">
        <f>E7+E8+E9+E10</f>
        <v>470615</v>
      </c>
      <c r="F6" s="44">
        <f>F7+F8+F9+F10</f>
        <v>137622</v>
      </c>
      <c r="G6" s="44">
        <f>G7+G8+G9+G10</f>
        <v>65355</v>
      </c>
      <c r="H6" s="44">
        <f>H7+H8+H9+H10</f>
        <v>149551.15</v>
      </c>
      <c r="I6" s="44"/>
      <c r="J6" s="53"/>
      <c r="K6" s="44"/>
      <c r="L6" s="44"/>
      <c r="M6" s="23"/>
      <c r="N6" s="23"/>
    </row>
    <row r="7" spans="1:14" ht="45">
      <c r="A7" s="45" t="s">
        <v>42</v>
      </c>
      <c r="B7" s="44">
        <f>'Форма № 2'!D15</f>
        <v>393948.71</v>
      </c>
      <c r="C7" s="44"/>
      <c r="D7" s="46">
        <v>42009</v>
      </c>
      <c r="E7" s="46">
        <v>201494</v>
      </c>
      <c r="F7" s="46">
        <v>58737</v>
      </c>
      <c r="G7" s="46">
        <v>24065</v>
      </c>
      <c r="H7" s="6">
        <v>67643.710000000006</v>
      </c>
      <c r="I7" s="54"/>
      <c r="J7" s="54"/>
      <c r="K7" s="54"/>
      <c r="L7" s="54"/>
      <c r="M7" s="23"/>
      <c r="N7" s="23"/>
    </row>
    <row r="8" spans="1:14" ht="34.5" customHeight="1">
      <c r="A8" s="45" t="s">
        <v>43</v>
      </c>
      <c r="B8" s="44">
        <f>'Форма № 2'!D17</f>
        <v>154563</v>
      </c>
      <c r="C8" s="44"/>
      <c r="D8" s="46">
        <v>40551</v>
      </c>
      <c r="E8" s="46">
        <v>35878</v>
      </c>
      <c r="F8" s="46">
        <v>10185</v>
      </c>
      <c r="G8" s="46">
        <v>25921</v>
      </c>
      <c r="H8" s="6">
        <v>42028</v>
      </c>
      <c r="I8" s="54"/>
      <c r="J8" s="54"/>
      <c r="K8" s="54"/>
      <c r="L8" s="54"/>
      <c r="M8" s="23"/>
      <c r="N8" s="23"/>
    </row>
    <row r="9" spans="1:14" ht="30">
      <c r="A9" s="45" t="s">
        <v>44</v>
      </c>
      <c r="B9" s="44">
        <f>'Форма № 2'!D16</f>
        <v>248300.44000000003</v>
      </c>
      <c r="C9" s="44"/>
      <c r="D9" s="46">
        <v>11381</v>
      </c>
      <c r="E9" s="46">
        <v>154651</v>
      </c>
      <c r="F9" s="46">
        <v>45916</v>
      </c>
      <c r="G9" s="46">
        <v>11405</v>
      </c>
      <c r="H9" s="6">
        <v>24947.439999999999</v>
      </c>
      <c r="I9" s="54"/>
      <c r="J9" s="54"/>
      <c r="K9" s="54"/>
      <c r="L9" s="54"/>
      <c r="M9" s="23"/>
      <c r="N9" s="23"/>
    </row>
    <row r="10" spans="1:14" ht="32.25" customHeight="1">
      <c r="A10" s="45" t="s">
        <v>45</v>
      </c>
      <c r="B10" s="44">
        <f>'Форма № 2'!D18</f>
        <v>142148</v>
      </c>
      <c r="C10" s="44"/>
      <c r="D10" s="46">
        <v>21876</v>
      </c>
      <c r="E10" s="46">
        <v>78592</v>
      </c>
      <c r="F10" s="46">
        <v>22784</v>
      </c>
      <c r="G10" s="46">
        <v>3964</v>
      </c>
      <c r="H10" s="6">
        <v>14932</v>
      </c>
      <c r="I10" s="54"/>
      <c r="J10" s="54"/>
      <c r="K10" s="54"/>
      <c r="L10" s="54"/>
      <c r="M10" s="23"/>
      <c r="N10" s="23"/>
    </row>
    <row r="11" spans="1:14" ht="45">
      <c r="A11" s="45" t="s">
        <v>46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3"/>
    </row>
    <row r="12" spans="1:14" ht="28.5" customHeight="1">
      <c r="A12" s="45" t="s">
        <v>47</v>
      </c>
      <c r="B12" s="46"/>
      <c r="C12" s="46"/>
      <c r="D12" s="46"/>
      <c r="E12" s="46"/>
      <c r="F12" s="54"/>
      <c r="G12" s="46"/>
      <c r="H12" s="46"/>
      <c r="I12" s="46"/>
      <c r="J12" s="46"/>
      <c r="K12" s="46"/>
      <c r="L12" s="46"/>
      <c r="M12" s="23"/>
    </row>
    <row r="13" spans="1:14" ht="30">
      <c r="A13" s="45" t="s">
        <v>48</v>
      </c>
      <c r="B13" s="44">
        <f>'Форма № 2'!D14</f>
        <v>1737191</v>
      </c>
      <c r="C13" s="46"/>
      <c r="D13" s="46">
        <v>271005</v>
      </c>
      <c r="E13" s="46">
        <v>813620</v>
      </c>
      <c r="F13" s="46">
        <v>236251</v>
      </c>
      <c r="G13" s="46">
        <v>104851</v>
      </c>
      <c r="H13" s="46">
        <v>311464</v>
      </c>
      <c r="I13" s="46"/>
      <c r="J13" s="46"/>
      <c r="K13" s="46"/>
      <c r="L13" s="46"/>
      <c r="M13" s="23"/>
      <c r="N13" s="24"/>
    </row>
    <row r="14" spans="1:14" ht="32.25" customHeight="1">
      <c r="A14" s="45" t="s">
        <v>49</v>
      </c>
      <c r="B14" s="46"/>
      <c r="C14" s="46"/>
      <c r="D14" s="54"/>
      <c r="E14" s="46"/>
      <c r="F14" s="46"/>
      <c r="G14" s="46"/>
      <c r="H14" s="46"/>
      <c r="I14" s="46"/>
      <c r="J14" s="6">
        <f>'Форма № 2'!D22</f>
        <v>19552</v>
      </c>
      <c r="K14" s="59">
        <v>13169</v>
      </c>
      <c r="L14" s="6">
        <v>49812</v>
      </c>
    </row>
    <row r="15" spans="1:14" ht="17.25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4" ht="18.75" customHeight="1">
      <c r="A16" s="7"/>
      <c r="B16" s="8"/>
      <c r="C16" s="8"/>
      <c r="D16" s="8"/>
      <c r="E16" s="9" t="s">
        <v>63</v>
      </c>
      <c r="F16" s="9"/>
      <c r="G16" s="8"/>
      <c r="H16" s="8"/>
      <c r="I16" s="8"/>
      <c r="J16" s="8"/>
      <c r="K16" s="8"/>
      <c r="L16" s="8"/>
    </row>
    <row r="17" spans="1:12">
      <c r="A17" s="2"/>
      <c r="B17" s="14"/>
      <c r="C17" s="15"/>
      <c r="D17" s="16"/>
      <c r="E17" s="16" t="s">
        <v>28</v>
      </c>
      <c r="F17" s="16"/>
      <c r="G17" s="16"/>
      <c r="H17" s="16"/>
      <c r="I17" s="16"/>
      <c r="J17" s="16"/>
      <c r="K17" s="16"/>
      <c r="L17" s="17"/>
    </row>
    <row r="18" spans="1:12" ht="120.75" customHeight="1">
      <c r="A18" s="51" t="s">
        <v>29</v>
      </c>
      <c r="B18" s="18" t="s">
        <v>30</v>
      </c>
      <c r="C18" s="19" t="s">
        <v>31</v>
      </c>
      <c r="D18" s="20" t="s">
        <v>32</v>
      </c>
      <c r="E18" s="20" t="s">
        <v>33</v>
      </c>
      <c r="F18" s="20" t="s">
        <v>34</v>
      </c>
      <c r="G18" s="20" t="s">
        <v>35</v>
      </c>
      <c r="H18" s="20" t="s">
        <v>36</v>
      </c>
      <c r="I18" s="20" t="s">
        <v>37</v>
      </c>
      <c r="J18" s="20" t="s">
        <v>38</v>
      </c>
      <c r="K18" s="20" t="s">
        <v>39</v>
      </c>
      <c r="L18" s="21" t="s">
        <v>40</v>
      </c>
    </row>
    <row r="19" spans="1:12">
      <c r="A19" s="3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</row>
    <row r="20" spans="1:12" ht="30">
      <c r="A20" s="52" t="s">
        <v>41</v>
      </c>
      <c r="B20" s="4">
        <f>B21+B22+B23+B24</f>
        <v>947111.60123976239</v>
      </c>
      <c r="C20" s="4"/>
      <c r="D20" s="4">
        <f>D21+D22+D23+D24</f>
        <v>116605.8251703814</v>
      </c>
      <c r="E20" s="4">
        <f>E21+E22+E23+E24</f>
        <v>475113.8004755493</v>
      </c>
      <c r="F20" s="4">
        <f>F21+F22+F23+F24</f>
        <v>138940.73081723312</v>
      </c>
      <c r="G20" s="4">
        <f>G21+G22+G23+G24</f>
        <v>65772.976370727221</v>
      </c>
      <c r="H20" s="4">
        <f>H21+H22+H23+H24</f>
        <v>150678.26840587135</v>
      </c>
      <c r="I20" s="4"/>
      <c r="J20" s="55"/>
      <c r="K20" s="4"/>
      <c r="L20" s="4"/>
    </row>
    <row r="21" spans="1:12" ht="45">
      <c r="A21" s="5" t="s">
        <v>42</v>
      </c>
      <c r="B21" s="4">
        <f>'Форма № 2'!E15</f>
        <v>398040.50945429585</v>
      </c>
      <c r="C21" s="4"/>
      <c r="D21" s="6">
        <v>42445.331935889611</v>
      </c>
      <c r="E21" s="6">
        <v>203586.84360708753</v>
      </c>
      <c r="F21" s="6">
        <v>59347.079481024259</v>
      </c>
      <c r="G21" s="6">
        <v>24314.95424878439</v>
      </c>
      <c r="H21" s="58">
        <v>68346.300181510058</v>
      </c>
      <c r="I21" s="6"/>
      <c r="J21" s="56"/>
      <c r="K21" s="6"/>
      <c r="L21" s="6"/>
    </row>
    <row r="22" spans="1:12" ht="35.25" customHeight="1">
      <c r="A22" s="5" t="s">
        <v>43</v>
      </c>
      <c r="B22" s="4">
        <f>'Форма № 2'!E17</f>
        <v>154622.16700869391</v>
      </c>
      <c r="C22" s="4"/>
      <c r="D22" s="6">
        <v>40566.522999485947</v>
      </c>
      <c r="E22" s="6">
        <v>35891.734166248847</v>
      </c>
      <c r="F22" s="6">
        <v>10188.89883726084</v>
      </c>
      <c r="G22" s="6">
        <v>25930.922607819171</v>
      </c>
      <c r="H22" s="58">
        <v>42044.088397879095</v>
      </c>
      <c r="I22" s="6"/>
      <c r="J22" s="56"/>
      <c r="K22" s="6"/>
      <c r="L22" s="6"/>
    </row>
    <row r="23" spans="1:12" ht="30">
      <c r="A23" s="5" t="s">
        <v>44</v>
      </c>
      <c r="B23" s="4">
        <f>'Форма № 2'!E16</f>
        <v>250879.44477677264</v>
      </c>
      <c r="C23" s="4"/>
      <c r="D23" s="6">
        <v>11499.210235005821</v>
      </c>
      <c r="E23" s="6">
        <v>156257.30270221294</v>
      </c>
      <c r="F23" s="6">
        <v>46392.912498948019</v>
      </c>
      <c r="G23" s="6">
        <v>11523.459514123664</v>
      </c>
      <c r="H23" s="58">
        <v>25206.559826482189</v>
      </c>
      <c r="I23" s="6"/>
      <c r="J23" s="56"/>
      <c r="K23" s="6"/>
      <c r="L23" s="6"/>
    </row>
    <row r="24" spans="1:12" ht="30">
      <c r="A24" s="5" t="s">
        <v>45</v>
      </c>
      <c r="B24" s="4">
        <f>'Форма № 2'!E18</f>
        <v>143569.48000000001</v>
      </c>
      <c r="C24" s="4"/>
      <c r="D24" s="6">
        <v>22094.760000000006</v>
      </c>
      <c r="E24" s="6">
        <v>79377.920000000013</v>
      </c>
      <c r="F24" s="6">
        <v>23011.840000000004</v>
      </c>
      <c r="G24" s="6">
        <v>4003.64</v>
      </c>
      <c r="H24" s="58">
        <v>15081.32</v>
      </c>
      <c r="I24" s="6"/>
      <c r="J24" s="56"/>
      <c r="K24" s="6"/>
      <c r="L24" s="6"/>
    </row>
    <row r="25" spans="1:12" ht="45">
      <c r="A25" s="5" t="s">
        <v>46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30">
      <c r="A26" s="5" t="s">
        <v>47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30">
      <c r="A27" s="5" t="s">
        <v>48</v>
      </c>
      <c r="B27" s="4">
        <f>'Форма № 2'!E14</f>
        <v>1737856</v>
      </c>
      <c r="C27" s="6"/>
      <c r="D27" s="6">
        <v>273575</v>
      </c>
      <c r="E27" s="6">
        <v>825638</v>
      </c>
      <c r="F27" s="6">
        <v>241800</v>
      </c>
      <c r="G27" s="6">
        <v>104914</v>
      </c>
      <c r="H27" s="6">
        <v>291929</v>
      </c>
      <c r="I27" s="6"/>
      <c r="J27" s="6"/>
      <c r="K27" s="6"/>
      <c r="L27" s="6"/>
    </row>
    <row r="28" spans="1:12" ht="33.75" customHeight="1">
      <c r="A28" s="5" t="s">
        <v>49</v>
      </c>
      <c r="B28" s="6"/>
      <c r="C28" s="6"/>
      <c r="D28" s="56"/>
      <c r="E28" s="6"/>
      <c r="F28" s="6"/>
      <c r="G28" s="6"/>
      <c r="H28" s="6"/>
      <c r="I28" s="6"/>
      <c r="J28" s="6">
        <v>32084</v>
      </c>
      <c r="K28" s="59">
        <v>140312</v>
      </c>
      <c r="L28" s="6">
        <v>39646</v>
      </c>
    </row>
    <row r="29" spans="1:12" ht="15.7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9.5" customHeight="1">
      <c r="A30" s="47"/>
      <c r="B30" s="48"/>
      <c r="C30" s="48"/>
      <c r="D30" s="48"/>
      <c r="E30" s="49" t="s">
        <v>65</v>
      </c>
      <c r="F30" s="49"/>
      <c r="G30" s="48"/>
      <c r="H30" s="48"/>
      <c r="I30" s="48"/>
      <c r="J30" s="48"/>
      <c r="K30" s="48"/>
      <c r="L30" s="48"/>
    </row>
    <row r="31" spans="1:12">
      <c r="A31" s="32"/>
      <c r="B31" s="33"/>
      <c r="C31" s="34"/>
      <c r="D31" s="35"/>
      <c r="E31" s="35" t="s">
        <v>28</v>
      </c>
      <c r="F31" s="35"/>
      <c r="G31" s="35"/>
      <c r="H31" s="35"/>
      <c r="I31" s="35"/>
      <c r="J31" s="35"/>
      <c r="K31" s="35"/>
      <c r="L31" s="36"/>
    </row>
    <row r="32" spans="1:12" ht="119.25" customHeight="1">
      <c r="A32" s="50" t="s">
        <v>29</v>
      </c>
      <c r="B32" s="37" t="s">
        <v>30</v>
      </c>
      <c r="C32" s="38" t="s">
        <v>31</v>
      </c>
      <c r="D32" s="39" t="s">
        <v>32</v>
      </c>
      <c r="E32" s="39" t="s">
        <v>33</v>
      </c>
      <c r="F32" s="39" t="s">
        <v>34</v>
      </c>
      <c r="G32" s="39" t="s">
        <v>35</v>
      </c>
      <c r="H32" s="39" t="s">
        <v>36</v>
      </c>
      <c r="I32" s="39" t="s">
        <v>37</v>
      </c>
      <c r="J32" s="39" t="s">
        <v>38</v>
      </c>
      <c r="K32" s="39" t="s">
        <v>39</v>
      </c>
      <c r="L32" s="40" t="s">
        <v>40</v>
      </c>
    </row>
    <row r="33" spans="1:12">
      <c r="A33" s="41"/>
      <c r="B33" s="42">
        <v>1</v>
      </c>
      <c r="C33" s="42">
        <v>2</v>
      </c>
      <c r="D33" s="42">
        <v>3</v>
      </c>
      <c r="E33" s="42">
        <v>4</v>
      </c>
      <c r="F33" s="42">
        <v>5</v>
      </c>
      <c r="G33" s="42">
        <v>6</v>
      </c>
      <c r="H33" s="42">
        <v>7</v>
      </c>
      <c r="I33" s="42">
        <v>8</v>
      </c>
      <c r="J33" s="42">
        <v>9</v>
      </c>
      <c r="K33" s="42">
        <v>10</v>
      </c>
      <c r="L33" s="42">
        <v>11</v>
      </c>
    </row>
    <row r="34" spans="1:12" ht="30">
      <c r="A34" s="43" t="s">
        <v>41</v>
      </c>
      <c r="B34" s="44">
        <f>B35+B36+B37+B38</f>
        <v>939633.20235196175</v>
      </c>
      <c r="C34" s="44"/>
      <c r="D34" s="44">
        <f>D35+D36+D37+D38</f>
        <v>115776.07175414501</v>
      </c>
      <c r="E34" s="44">
        <f t="shared" ref="E34:G34" si="0">E35+E36+E37+E38</f>
        <v>471251.5253470295</v>
      </c>
      <c r="F34" s="44">
        <f t="shared" si="0"/>
        <v>137810.11302824499</v>
      </c>
      <c r="G34" s="44">
        <f t="shared" si="0"/>
        <v>65287.966339087303</v>
      </c>
      <c r="H34" s="44">
        <f>H35+H36+H37+H38</f>
        <v>149507.52588345495</v>
      </c>
      <c r="I34" s="44"/>
      <c r="J34" s="53"/>
      <c r="K34" s="44"/>
      <c r="L34" s="44"/>
    </row>
    <row r="35" spans="1:12" ht="45">
      <c r="A35" s="45" t="s">
        <v>42</v>
      </c>
      <c r="B35" s="44">
        <f>'Форма № 2'!F15</f>
        <v>394060.10435975291</v>
      </c>
      <c r="C35" s="44"/>
      <c r="D35" s="46">
        <v>42020.87861653071</v>
      </c>
      <c r="E35" s="46">
        <v>201550.97517101667</v>
      </c>
      <c r="F35" s="46">
        <v>58753.608686214015</v>
      </c>
      <c r="G35" s="46">
        <v>24071.804706296549</v>
      </c>
      <c r="H35" s="46">
        <v>67662.837179694907</v>
      </c>
      <c r="I35" s="46"/>
      <c r="J35" s="54"/>
      <c r="K35" s="46"/>
      <c r="L35" s="46"/>
    </row>
    <row r="36" spans="1:12" ht="34.5" customHeight="1">
      <c r="A36" s="45" t="s">
        <v>43</v>
      </c>
      <c r="B36" s="44">
        <f>'Форма № 2'!F17</f>
        <v>153849.05617365043</v>
      </c>
      <c r="C36" s="44"/>
      <c r="D36" s="46">
        <v>40363.690384488524</v>
      </c>
      <c r="E36" s="46">
        <v>35712.275495417598</v>
      </c>
      <c r="F36" s="46">
        <v>10137.954343074536</v>
      </c>
      <c r="G36" s="46">
        <v>25801.267994780075</v>
      </c>
      <c r="H36" s="46">
        <v>41833.867955889698</v>
      </c>
      <c r="I36" s="46"/>
      <c r="J36" s="54"/>
      <c r="K36" s="46"/>
      <c r="L36" s="46"/>
    </row>
    <row r="37" spans="1:12" ht="30">
      <c r="A37" s="45" t="s">
        <v>44</v>
      </c>
      <c r="B37" s="44">
        <f>'Форма № 2'!F16</f>
        <v>248872.40921855846</v>
      </c>
      <c r="C37" s="44"/>
      <c r="D37" s="46">
        <v>11407.216553125774</v>
      </c>
      <c r="E37" s="46">
        <v>155007.24428059525</v>
      </c>
      <c r="F37" s="46">
        <v>46021.769198956434</v>
      </c>
      <c r="G37" s="46">
        <v>11431.271838010674</v>
      </c>
      <c r="H37" s="46">
        <v>25004.907347870343</v>
      </c>
      <c r="I37" s="46"/>
      <c r="J37" s="54"/>
      <c r="K37" s="46"/>
      <c r="L37" s="46"/>
    </row>
    <row r="38" spans="1:12" ht="30">
      <c r="A38" s="45" t="s">
        <v>45</v>
      </c>
      <c r="B38" s="44">
        <f>'Форма № 2'!F18</f>
        <v>142851.63260000001</v>
      </c>
      <c r="C38" s="44"/>
      <c r="D38" s="46">
        <v>21984.286200000002</v>
      </c>
      <c r="E38" s="46">
        <v>78981.030400000003</v>
      </c>
      <c r="F38" s="46">
        <v>22896.780800000004</v>
      </c>
      <c r="G38" s="46">
        <v>3983.6218000000003</v>
      </c>
      <c r="H38" s="46">
        <v>15005.913400000001</v>
      </c>
      <c r="I38" s="46"/>
      <c r="J38" s="54"/>
      <c r="K38" s="46"/>
      <c r="L38" s="46"/>
    </row>
    <row r="39" spans="1:12" ht="45">
      <c r="A39" s="45" t="s">
        <v>46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ht="30">
      <c r="A40" s="45" t="s">
        <v>47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ht="30">
      <c r="A41" s="45" t="s">
        <v>48</v>
      </c>
      <c r="B41" s="44">
        <f>'Форма № 2'!F14</f>
        <v>1732642</v>
      </c>
      <c r="C41" s="46"/>
      <c r="D41" s="46">
        <v>272754.20699413534</v>
      </c>
      <c r="E41" s="46">
        <v>852058.41599999997</v>
      </c>
      <c r="F41" s="46">
        <v>249537.6</v>
      </c>
      <c r="G41" s="46">
        <v>106615</v>
      </c>
      <c r="H41" s="46">
        <v>251676.77700586466</v>
      </c>
      <c r="I41" s="46"/>
      <c r="J41" s="46"/>
      <c r="K41" s="46"/>
      <c r="L41" s="46"/>
    </row>
    <row r="42" spans="1:12" ht="35.25" customHeight="1">
      <c r="A42" s="45" t="s">
        <v>49</v>
      </c>
      <c r="B42" s="46"/>
      <c r="C42" s="46"/>
      <c r="D42" s="46"/>
      <c r="E42" s="46"/>
      <c r="F42" s="46"/>
      <c r="G42" s="46"/>
      <c r="H42" s="46"/>
      <c r="I42" s="46"/>
      <c r="J42" s="6">
        <v>33688</v>
      </c>
      <c r="K42" s="59">
        <v>142856</v>
      </c>
      <c r="L42" s="6">
        <v>41629</v>
      </c>
    </row>
    <row r="43" spans="1:12">
      <c r="B43" s="30"/>
      <c r="D43" s="24"/>
      <c r="E43" s="24"/>
      <c r="F43" s="24"/>
      <c r="G43" s="24"/>
      <c r="H43" s="24"/>
    </row>
  </sheetData>
  <phoneticPr fontId="0" type="noConversion"/>
  <pageMargins left="0.78740157480314965" right="0.39370078740157483" top="0.39370078740157483" bottom="0.39370078740157483" header="0.31496062992125984" footer="0.31496062992125984"/>
  <pageSetup paperSize="9" scale="53" fitToHeight="0" orientation="portrait" r:id="rId1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№ 2</vt:lpstr>
      <vt:lpstr>Форма № 2 продолж. </vt:lpstr>
      <vt:lpstr>'Форма № 2'!Область_печати</vt:lpstr>
      <vt:lpstr>'Форма № 2 продолж.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2019-04-09T06:54:43Z</dcterms:modified>
</cp:coreProperties>
</file>